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druridge half Participants" sheetId="1" r:id="rId1"/>
  </sheets>
  <calcPr calcId="125725"/>
</workbook>
</file>

<file path=xl/calcChain.xml><?xml version="1.0" encoding="utf-8"?>
<calcChain xmlns="http://schemas.openxmlformats.org/spreadsheetml/2006/main">
  <c r="A30" i="1"/>
  <c r="A78"/>
  <c r="A28"/>
  <c r="A32"/>
  <c r="A25"/>
  <c r="A69"/>
  <c r="A42"/>
  <c r="A65"/>
  <c r="A77"/>
  <c r="A103"/>
  <c r="A88"/>
  <c r="A41"/>
  <c r="A104"/>
  <c r="A20"/>
  <c r="A53"/>
  <c r="A71"/>
  <c r="A83"/>
  <c r="A22"/>
  <c r="A15"/>
  <c r="A86"/>
  <c r="A85"/>
  <c r="A38"/>
  <c r="A26"/>
  <c r="A39"/>
  <c r="A35"/>
  <c r="A81"/>
  <c r="A100"/>
  <c r="A99"/>
  <c r="A49"/>
  <c r="A44"/>
  <c r="A105"/>
  <c r="A24"/>
  <c r="A34"/>
  <c r="A74"/>
  <c r="A80"/>
  <c r="A21"/>
  <c r="A47"/>
  <c r="A36"/>
  <c r="A52"/>
  <c r="A97"/>
  <c r="A106"/>
  <c r="A51"/>
  <c r="A67"/>
  <c r="A11"/>
  <c r="A31"/>
  <c r="A64"/>
  <c r="A56"/>
  <c r="A98"/>
  <c r="A76"/>
  <c r="A94"/>
  <c r="A107"/>
  <c r="A95"/>
  <c r="A72"/>
  <c r="A58"/>
  <c r="A23"/>
  <c r="A8"/>
  <c r="A18"/>
  <c r="A70"/>
  <c r="A73"/>
  <c r="A59"/>
  <c r="A87"/>
  <c r="A68"/>
  <c r="A57"/>
  <c r="A7"/>
  <c r="A108"/>
  <c r="A109"/>
  <c r="A9"/>
  <c r="A79"/>
  <c r="A92"/>
  <c r="A40"/>
  <c r="A93"/>
  <c r="A55"/>
  <c r="A82"/>
  <c r="A84"/>
  <c r="A91"/>
  <c r="A19"/>
  <c r="A14"/>
  <c r="A13"/>
  <c r="A62"/>
  <c r="A110"/>
  <c r="A75"/>
  <c r="A111"/>
  <c r="A12"/>
  <c r="A66"/>
  <c r="A46"/>
  <c r="A27"/>
  <c r="A17"/>
  <c r="A54"/>
  <c r="A10"/>
  <c r="A101"/>
  <c r="A29"/>
  <c r="A112"/>
  <c r="A33"/>
  <c r="A48"/>
  <c r="A113"/>
  <c r="A16"/>
  <c r="A96"/>
  <c r="A89"/>
  <c r="A102"/>
  <c r="A114"/>
  <c r="A45"/>
  <c r="A50"/>
  <c r="A115"/>
  <c r="A61"/>
  <c r="A116"/>
  <c r="A43"/>
  <c r="A37"/>
  <c r="A90"/>
  <c r="A63"/>
  <c r="A117"/>
</calcChain>
</file>

<file path=xl/sharedStrings.xml><?xml version="1.0" encoding="utf-8"?>
<sst xmlns="http://schemas.openxmlformats.org/spreadsheetml/2006/main" count="369" uniqueCount="218">
  <si>
    <t>Date: 16/04/2017</t>
  </si>
  <si>
    <t>Druridge Bay Marathon &amp; Half</t>
  </si>
  <si>
    <t>Running | half</t>
  </si>
  <si>
    <t>Bib</t>
  </si>
  <si>
    <t>Last name</t>
  </si>
  <si>
    <t>First name</t>
  </si>
  <si>
    <t>Colbourne</t>
  </si>
  <si>
    <t>Adrian</t>
  </si>
  <si>
    <t>Beattie</t>
  </si>
  <si>
    <t>Ailsa</t>
  </si>
  <si>
    <t>Taylor</t>
  </si>
  <si>
    <t>Alan</t>
  </si>
  <si>
    <t>Moir</t>
  </si>
  <si>
    <t>Alastair</t>
  </si>
  <si>
    <t>Moynes</t>
  </si>
  <si>
    <t>Alex</t>
  </si>
  <si>
    <t>Tang</t>
  </si>
  <si>
    <t>Alice</t>
  </si>
  <si>
    <t>Tetley-Paul</t>
  </si>
  <si>
    <t>Curran</t>
  </si>
  <si>
    <t>Andrew</t>
  </si>
  <si>
    <t>Flatman</t>
  </si>
  <si>
    <t>Johnson</t>
  </si>
  <si>
    <t>Kinney</t>
  </si>
  <si>
    <t>Townsend</t>
  </si>
  <si>
    <t>Smith</t>
  </si>
  <si>
    <t>Andy</t>
  </si>
  <si>
    <t>Reeve</t>
  </si>
  <si>
    <t>Angela</t>
  </si>
  <si>
    <t>Stephenson</t>
  </si>
  <si>
    <t>Anne</t>
  </si>
  <si>
    <t>Price-Sabate</t>
  </si>
  <si>
    <t>Ashley</t>
  </si>
  <si>
    <t>Pringle</t>
  </si>
  <si>
    <t>Barry</t>
  </si>
  <si>
    <t>Dixon</t>
  </si>
  <si>
    <t>Ben</t>
  </si>
  <si>
    <t>Smale</t>
  </si>
  <si>
    <t>Reynolds</t>
  </si>
  <si>
    <t>Carl</t>
  </si>
  <si>
    <t>Balsdon</t>
  </si>
  <si>
    <t>Caroline</t>
  </si>
  <si>
    <t>Eddy</t>
  </si>
  <si>
    <t>Charlotte</t>
  </si>
  <si>
    <t>Kennedy</t>
  </si>
  <si>
    <t>Chelsea</t>
  </si>
  <si>
    <t>Morris</t>
  </si>
  <si>
    <t>Chris</t>
  </si>
  <si>
    <t>Dunn</t>
  </si>
  <si>
    <t>Christopher</t>
  </si>
  <si>
    <t>Tibbitts</t>
  </si>
  <si>
    <t>Ciara</t>
  </si>
  <si>
    <t>Standen</t>
  </si>
  <si>
    <t>Claire</t>
  </si>
  <si>
    <t>Nielsen</t>
  </si>
  <si>
    <t>Clare</t>
  </si>
  <si>
    <t>Leslie</t>
  </si>
  <si>
    <t>Colin</t>
  </si>
  <si>
    <t>Stewart</t>
  </si>
  <si>
    <t>Conrad</t>
  </si>
  <si>
    <t>O'Neil</t>
  </si>
  <si>
    <t>Dominica</t>
  </si>
  <si>
    <t>Aiken</t>
  </si>
  <si>
    <t>David</t>
  </si>
  <si>
    <t>Gilmore</t>
  </si>
  <si>
    <t>Newman</t>
  </si>
  <si>
    <t>Baines</t>
  </si>
  <si>
    <t>Diane</t>
  </si>
  <si>
    <t>Burdon</t>
  </si>
  <si>
    <t>Dave</t>
  </si>
  <si>
    <t>Spencer-Regan</t>
  </si>
  <si>
    <t>Eleanor</t>
  </si>
  <si>
    <t>Rollo</t>
  </si>
  <si>
    <t>Emma</t>
  </si>
  <si>
    <t>Shell</t>
  </si>
  <si>
    <t>Ord</t>
  </si>
  <si>
    <t>Gayle</t>
  </si>
  <si>
    <t>Syers</t>
  </si>
  <si>
    <t>Graham</t>
  </si>
  <si>
    <t>Lowes</t>
  </si>
  <si>
    <t>Hannah</t>
  </si>
  <si>
    <t>Pritchard</t>
  </si>
  <si>
    <t>Harriet</t>
  </si>
  <si>
    <t>Bonsor</t>
  </si>
  <si>
    <t>Helen</t>
  </si>
  <si>
    <t>Gowing</t>
  </si>
  <si>
    <t>Ian</t>
  </si>
  <si>
    <t>Ingolf</t>
  </si>
  <si>
    <t>Mckenna</t>
  </si>
  <si>
    <t>Jackie</t>
  </si>
  <si>
    <t>Marsh</t>
  </si>
  <si>
    <t>Jacqueline</t>
  </si>
  <si>
    <t>Pargeter</t>
  </si>
  <si>
    <t>Richard</t>
  </si>
  <si>
    <t>Carruthers</t>
  </si>
  <si>
    <t>Jennifer</t>
  </si>
  <si>
    <t>Beddow</t>
  </si>
  <si>
    <t>Joanne</t>
  </si>
  <si>
    <t>Cox</t>
  </si>
  <si>
    <t>Bolam</t>
  </si>
  <si>
    <t>Jocelyn</t>
  </si>
  <si>
    <t>Green</t>
  </si>
  <si>
    <t>John</t>
  </si>
  <si>
    <t>Harker</t>
  </si>
  <si>
    <t>French</t>
  </si>
  <si>
    <t>Jon</t>
  </si>
  <si>
    <t>Thursby</t>
  </si>
  <si>
    <t>Jordan</t>
  </si>
  <si>
    <t>Sabate</t>
  </si>
  <si>
    <t>Jordi</t>
  </si>
  <si>
    <t>Atkinson-Tait</t>
  </si>
  <si>
    <t>Julia</t>
  </si>
  <si>
    <t>Hall</t>
  </si>
  <si>
    <t>Julie</t>
  </si>
  <si>
    <t>Schneider</t>
  </si>
  <si>
    <t>Norman</t>
  </si>
  <si>
    <t>Justine</t>
  </si>
  <si>
    <t>Karl</t>
  </si>
  <si>
    <t>Keith</t>
  </si>
  <si>
    <t>Brien</t>
  </si>
  <si>
    <t>Kirsty</t>
  </si>
  <si>
    <t>Stobbs</t>
  </si>
  <si>
    <t>Kris</t>
  </si>
  <si>
    <t>Lauren</t>
  </si>
  <si>
    <t>Thompson</t>
  </si>
  <si>
    <t>Lee</t>
  </si>
  <si>
    <t>Ford</t>
  </si>
  <si>
    <t>Jobling</t>
  </si>
  <si>
    <t>Lisa</t>
  </si>
  <si>
    <t>Thwaites</t>
  </si>
  <si>
    <t>Lisa-Maria</t>
  </si>
  <si>
    <t>Campbell</t>
  </si>
  <si>
    <t>Mairi</t>
  </si>
  <si>
    <t>Mark</t>
  </si>
  <si>
    <t>Randall</t>
  </si>
  <si>
    <t>Martin</t>
  </si>
  <si>
    <t>Wilson</t>
  </si>
  <si>
    <t>Steer</t>
  </si>
  <si>
    <t>Mel</t>
  </si>
  <si>
    <t>Melanie</t>
  </si>
  <si>
    <t>Walden</t>
  </si>
  <si>
    <t>Melissa</t>
  </si>
  <si>
    <t>Hamilton</t>
  </si>
  <si>
    <t>Neil</t>
  </si>
  <si>
    <t>Wild</t>
  </si>
  <si>
    <t>Nick</t>
  </si>
  <si>
    <t>Oliver</t>
  </si>
  <si>
    <t>Connelly</t>
  </si>
  <si>
    <t>Paul</t>
  </si>
  <si>
    <t>McElvanney</t>
  </si>
  <si>
    <t>Peter</t>
  </si>
  <si>
    <t>Quinn</t>
  </si>
  <si>
    <t>Ray</t>
  </si>
  <si>
    <t>Phil</t>
  </si>
  <si>
    <t>Howard</t>
  </si>
  <si>
    <t>Rebecca</t>
  </si>
  <si>
    <t>McRae</t>
  </si>
  <si>
    <t>Janet</t>
  </si>
  <si>
    <t>Weymes</t>
  </si>
  <si>
    <t>Bradshaw</t>
  </si>
  <si>
    <t>Rob</t>
  </si>
  <si>
    <t>Hutchinson</t>
  </si>
  <si>
    <t>Sam</t>
  </si>
  <si>
    <t>Crooks</t>
  </si>
  <si>
    <t>Samantha</t>
  </si>
  <si>
    <t>Sandra</t>
  </si>
  <si>
    <t>Handy</t>
  </si>
  <si>
    <t>Sarah</t>
  </si>
  <si>
    <t>Waldrum</t>
  </si>
  <si>
    <t>Sean</t>
  </si>
  <si>
    <t>Simon</t>
  </si>
  <si>
    <t>Malcolm</t>
  </si>
  <si>
    <t>Steven</t>
  </si>
  <si>
    <t>Whillans</t>
  </si>
  <si>
    <t>Ted</t>
  </si>
  <si>
    <t>Jones</t>
  </si>
  <si>
    <t>Thomas</t>
  </si>
  <si>
    <t>Addison</t>
  </si>
  <si>
    <t>Tom</t>
  </si>
  <si>
    <t>Jackson</t>
  </si>
  <si>
    <t>Tony</t>
  </si>
  <si>
    <t>Tracey</t>
  </si>
  <si>
    <t>Dykes</t>
  </si>
  <si>
    <t>Victoria</t>
  </si>
  <si>
    <t>Pheby</t>
  </si>
  <si>
    <t>Stephen</t>
  </si>
  <si>
    <t>M50</t>
  </si>
  <si>
    <t>F35</t>
  </si>
  <si>
    <t>MSNR</t>
  </si>
  <si>
    <t>F40</t>
  </si>
  <si>
    <t>FSNR</t>
  </si>
  <si>
    <t>M40</t>
  </si>
  <si>
    <t>M54</t>
  </si>
  <si>
    <t>M45</t>
  </si>
  <si>
    <t>M35</t>
  </si>
  <si>
    <t>F45</t>
  </si>
  <si>
    <t>F50</t>
  </si>
  <si>
    <t>M55</t>
  </si>
  <si>
    <t>F55</t>
  </si>
  <si>
    <t>M60</t>
  </si>
  <si>
    <t>Age Category</t>
  </si>
  <si>
    <t>Finish Time</t>
  </si>
  <si>
    <t>Position</t>
  </si>
  <si>
    <t>DNS</t>
  </si>
  <si>
    <t>1st F45</t>
  </si>
  <si>
    <t>1st F40</t>
  </si>
  <si>
    <t>1st F55</t>
  </si>
  <si>
    <t>1st M60</t>
  </si>
  <si>
    <t>1st F35</t>
  </si>
  <si>
    <t>1st Female</t>
  </si>
  <si>
    <t>1st F50</t>
  </si>
  <si>
    <t>1st M35</t>
  </si>
  <si>
    <t>1st Male</t>
  </si>
  <si>
    <t>1st M45</t>
  </si>
  <si>
    <t>1st M50</t>
  </si>
  <si>
    <t>Donnelly</t>
  </si>
  <si>
    <t>Michelle</t>
  </si>
  <si>
    <t>1 Lap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</si>
</sst>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21" fontId="0" fillId="0" borderId="10" xfId="0" applyNumberFormat="1" applyBorder="1"/>
    <xf numFmtId="20" fontId="0" fillId="0" borderId="10" xfId="0" applyNumberFormat="1" applyBorder="1"/>
    <xf numFmtId="0" fontId="0" fillId="0" borderId="11" xfId="0" applyBorder="1"/>
    <xf numFmtId="0" fontId="0" fillId="0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7"/>
  <sheetViews>
    <sheetView tabSelected="1" workbookViewId="0">
      <selection activeCell="H9" sqref="H9"/>
    </sheetView>
  </sheetViews>
  <sheetFormatPr defaultRowHeight="15"/>
  <cols>
    <col min="5" max="5" width="11.42578125" customWidth="1"/>
  </cols>
  <sheetData>
    <row r="1" spans="1:6">
      <c r="A1" s="1"/>
      <c r="B1" s="1"/>
      <c r="C1" s="1"/>
      <c r="D1" s="1"/>
      <c r="E1" s="1"/>
      <c r="F1" s="1"/>
    </row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4" spans="1:6">
      <c r="A4" s="1" t="s">
        <v>2</v>
      </c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 t="s">
        <v>3</v>
      </c>
      <c r="B6" s="1" t="s">
        <v>4</v>
      </c>
      <c r="C6" s="1" t="s">
        <v>5</v>
      </c>
      <c r="D6" s="1" t="s">
        <v>200</v>
      </c>
      <c r="E6" s="1" t="s">
        <v>201</v>
      </c>
      <c r="F6" s="1" t="s">
        <v>202</v>
      </c>
    </row>
    <row r="7" spans="1:6">
      <c r="A7" s="1" t="str">
        <f>"109"</f>
        <v>109</v>
      </c>
      <c r="B7" s="1" t="s">
        <v>10</v>
      </c>
      <c r="C7" s="1" t="s">
        <v>117</v>
      </c>
      <c r="D7" s="1" t="s">
        <v>188</v>
      </c>
      <c r="E7" s="2">
        <v>5.1770833333333328E-2</v>
      </c>
      <c r="F7" s="1" t="s">
        <v>212</v>
      </c>
    </row>
    <row r="8" spans="1:6">
      <c r="A8" s="1" t="str">
        <f>"101"</f>
        <v>101</v>
      </c>
      <c r="B8" s="1" t="s">
        <v>104</v>
      </c>
      <c r="C8" s="1" t="s">
        <v>105</v>
      </c>
      <c r="D8" s="1" t="s">
        <v>194</v>
      </c>
      <c r="E8" s="2">
        <v>5.6412037037037038E-2</v>
      </c>
      <c r="F8" s="1" t="s">
        <v>211</v>
      </c>
    </row>
    <row r="9" spans="1:6">
      <c r="A9" s="1" t="str">
        <f>"112"</f>
        <v>112</v>
      </c>
      <c r="B9" s="1" t="s">
        <v>121</v>
      </c>
      <c r="C9" s="1" t="s">
        <v>122</v>
      </c>
      <c r="D9" s="1" t="s">
        <v>194</v>
      </c>
      <c r="E9" s="2">
        <v>5.8680555555555548E-2</v>
      </c>
      <c r="F9" s="1"/>
    </row>
    <row r="10" spans="1:6">
      <c r="A10" s="1" t="str">
        <f>"134"</f>
        <v>134</v>
      </c>
      <c r="B10" s="1" t="s">
        <v>152</v>
      </c>
      <c r="C10" s="1" t="s">
        <v>153</v>
      </c>
      <c r="D10" s="1" t="s">
        <v>194</v>
      </c>
      <c r="E10" s="2">
        <v>6.0312499999999998E-2</v>
      </c>
      <c r="F10" s="1"/>
    </row>
    <row r="11" spans="1:6">
      <c r="A11" s="1" t="str">
        <f>"89"</f>
        <v>89</v>
      </c>
      <c r="B11" s="1" t="s">
        <v>83</v>
      </c>
      <c r="C11" s="1" t="s">
        <v>84</v>
      </c>
      <c r="D11" s="1" t="s">
        <v>190</v>
      </c>
      <c r="E11" s="2">
        <v>6.2280092592592595E-2</v>
      </c>
      <c r="F11" s="1" t="s">
        <v>209</v>
      </c>
    </row>
    <row r="12" spans="1:6">
      <c r="A12" s="1" t="str">
        <f>"128"</f>
        <v>128</v>
      </c>
      <c r="B12" s="1" t="s">
        <v>144</v>
      </c>
      <c r="C12" s="1" t="s">
        <v>145</v>
      </c>
      <c r="D12" s="1" t="s">
        <v>186</v>
      </c>
      <c r="E12" s="2">
        <v>6.2395833333333338E-2</v>
      </c>
      <c r="F12" s="1" t="s">
        <v>214</v>
      </c>
    </row>
    <row r="13" spans="1:6">
      <c r="A13" s="1" t="str">
        <f>"123"</f>
        <v>123</v>
      </c>
      <c r="B13" s="1" t="s">
        <v>136</v>
      </c>
      <c r="C13" s="1" t="s">
        <v>135</v>
      </c>
      <c r="D13" s="1" t="s">
        <v>188</v>
      </c>
      <c r="E13" s="2">
        <v>6.2743055555555552E-2</v>
      </c>
      <c r="F13" s="1"/>
    </row>
    <row r="14" spans="1:6">
      <c r="A14" s="1" t="str">
        <f>"122"</f>
        <v>122</v>
      </c>
      <c r="B14" s="1" t="s">
        <v>124</v>
      </c>
      <c r="C14" s="1" t="s">
        <v>135</v>
      </c>
      <c r="D14" s="1" t="s">
        <v>194</v>
      </c>
      <c r="E14" s="2">
        <v>6.3194444444444442E-2</v>
      </c>
      <c r="F14" s="1"/>
    </row>
    <row r="15" spans="1:6">
      <c r="A15" s="1" t="str">
        <f>"64"</f>
        <v>64</v>
      </c>
      <c r="B15" s="1" t="s">
        <v>37</v>
      </c>
      <c r="C15" s="1" t="s">
        <v>36</v>
      </c>
      <c r="D15" s="1" t="s">
        <v>188</v>
      </c>
      <c r="E15" s="2">
        <v>6.3831018518518523E-2</v>
      </c>
      <c r="F15" s="1"/>
    </row>
    <row r="16" spans="1:6">
      <c r="A16" s="1" t="str">
        <f>"141"</f>
        <v>141</v>
      </c>
      <c r="B16" s="1" t="s">
        <v>163</v>
      </c>
      <c r="C16" s="1" t="s">
        <v>164</v>
      </c>
      <c r="D16" s="1" t="s">
        <v>190</v>
      </c>
      <c r="E16" s="2">
        <v>6.5833333333333341E-2</v>
      </c>
      <c r="F16" s="1"/>
    </row>
    <row r="17" spans="1:6">
      <c r="A17" s="1" t="str">
        <f>"132"</f>
        <v>132</v>
      </c>
      <c r="B17" s="1" t="s">
        <v>149</v>
      </c>
      <c r="C17" s="1" t="s">
        <v>150</v>
      </c>
      <c r="D17" s="1" t="s">
        <v>194</v>
      </c>
      <c r="E17" s="2">
        <v>6.6562500000000011E-2</v>
      </c>
      <c r="F17" s="1"/>
    </row>
    <row r="18" spans="1:6">
      <c r="A18" s="1" t="str">
        <f>"102"</f>
        <v>102</v>
      </c>
      <c r="B18" s="1" t="s">
        <v>106</v>
      </c>
      <c r="C18" s="1" t="s">
        <v>107</v>
      </c>
      <c r="D18" s="1" t="s">
        <v>188</v>
      </c>
      <c r="E18" s="2">
        <v>6.6909722222222232E-2</v>
      </c>
      <c r="F18" s="1"/>
    </row>
    <row r="19" spans="1:6">
      <c r="A19" s="1" t="str">
        <f>"121"</f>
        <v>121</v>
      </c>
      <c r="B19" s="1" t="s">
        <v>134</v>
      </c>
      <c r="C19" s="1" t="s">
        <v>135</v>
      </c>
      <c r="D19" s="1" t="s">
        <v>193</v>
      </c>
      <c r="E19" s="2">
        <v>6.700231481481482E-2</v>
      </c>
      <c r="F19" s="1" t="s">
        <v>213</v>
      </c>
    </row>
    <row r="20" spans="1:6">
      <c r="A20" s="1" t="str">
        <f>"59"</f>
        <v>59</v>
      </c>
      <c r="B20" s="1" t="s">
        <v>27</v>
      </c>
      <c r="C20" s="1" t="s">
        <v>28</v>
      </c>
      <c r="D20" s="1" t="s">
        <v>189</v>
      </c>
      <c r="E20" s="2">
        <v>6.7361111111111108E-2</v>
      </c>
      <c r="F20" s="1" t="s">
        <v>205</v>
      </c>
    </row>
    <row r="21" spans="1:6">
      <c r="A21" s="1" t="str">
        <f>"81"</f>
        <v>81</v>
      </c>
      <c r="B21" s="1" t="s">
        <v>68</v>
      </c>
      <c r="C21" s="1" t="s">
        <v>69</v>
      </c>
      <c r="D21" s="1" t="s">
        <v>199</v>
      </c>
      <c r="E21" s="2">
        <v>6.7986111111111108E-2</v>
      </c>
      <c r="F21" s="1" t="s">
        <v>207</v>
      </c>
    </row>
    <row r="22" spans="1:6">
      <c r="A22" s="1" t="str">
        <f>"63"</f>
        <v>63</v>
      </c>
      <c r="B22" s="1" t="s">
        <v>35</v>
      </c>
      <c r="C22" s="1" t="s">
        <v>36</v>
      </c>
      <c r="D22" s="1" t="s">
        <v>188</v>
      </c>
      <c r="E22" s="2">
        <v>6.8402777777777771E-2</v>
      </c>
      <c r="F22" s="1"/>
    </row>
    <row r="23" spans="1:6">
      <c r="A23" s="1" t="str">
        <f>"100"</f>
        <v>100</v>
      </c>
      <c r="B23" s="1" t="s">
        <v>103</v>
      </c>
      <c r="C23" s="1" t="s">
        <v>102</v>
      </c>
      <c r="D23" s="1" t="s">
        <v>194</v>
      </c>
      <c r="E23" s="2">
        <v>7.0081018518518515E-2</v>
      </c>
      <c r="F23" s="1"/>
    </row>
    <row r="24" spans="1:6">
      <c r="A24" s="1" t="str">
        <f>"77"</f>
        <v>77</v>
      </c>
      <c r="B24" s="1" t="s">
        <v>62</v>
      </c>
      <c r="C24" s="1" t="s">
        <v>63</v>
      </c>
      <c r="D24" s="1" t="s">
        <v>194</v>
      </c>
      <c r="E24" s="2">
        <v>7.0254629629629625E-2</v>
      </c>
      <c r="F24" s="1"/>
    </row>
    <row r="25" spans="1:6">
      <c r="A25" s="1" t="str">
        <f>"50"</f>
        <v>50</v>
      </c>
      <c r="B25" s="1" t="s">
        <v>14</v>
      </c>
      <c r="C25" s="1" t="s">
        <v>15</v>
      </c>
      <c r="D25" s="1" t="s">
        <v>188</v>
      </c>
      <c r="E25" s="2">
        <v>7.0324074074074081E-2</v>
      </c>
      <c r="F25" s="1"/>
    </row>
    <row r="26" spans="1:6">
      <c r="A26" s="1" t="str">
        <f>"68"</f>
        <v>68</v>
      </c>
      <c r="B26" s="1" t="s">
        <v>44</v>
      </c>
      <c r="C26" s="1" t="s">
        <v>45</v>
      </c>
      <c r="D26" s="1" t="s">
        <v>190</v>
      </c>
      <c r="E26" s="2">
        <v>7.0324074074074081E-2</v>
      </c>
      <c r="F26" s="1"/>
    </row>
    <row r="27" spans="1:6">
      <c r="A27" s="1" t="str">
        <f>"131"</f>
        <v>131</v>
      </c>
      <c r="B27" s="1" t="s">
        <v>29</v>
      </c>
      <c r="C27" s="1" t="s">
        <v>148</v>
      </c>
      <c r="D27" s="1" t="s">
        <v>193</v>
      </c>
      <c r="E27" s="2">
        <v>7.0462962962962963E-2</v>
      </c>
      <c r="F27" s="1"/>
    </row>
    <row r="28" spans="1:6">
      <c r="A28" s="1" t="str">
        <f>"48"</f>
        <v>48</v>
      </c>
      <c r="B28" s="1" t="s">
        <v>10</v>
      </c>
      <c r="C28" s="1" t="s">
        <v>11</v>
      </c>
      <c r="D28" s="1" t="s">
        <v>188</v>
      </c>
      <c r="E28" s="2">
        <v>7.0532407407407405E-2</v>
      </c>
      <c r="F28" s="1"/>
    </row>
    <row r="29" spans="1:6">
      <c r="A29" s="1" t="str">
        <f>"136"</f>
        <v>136</v>
      </c>
      <c r="B29" s="1" t="s">
        <v>154</v>
      </c>
      <c r="C29" s="1" t="s">
        <v>155</v>
      </c>
      <c r="D29" s="1" t="s">
        <v>190</v>
      </c>
      <c r="E29" s="2">
        <v>7.0601851851851846E-2</v>
      </c>
      <c r="F29" s="1"/>
    </row>
    <row r="30" spans="1:6">
      <c r="A30" s="1" t="str">
        <f>"46"</f>
        <v>46</v>
      </c>
      <c r="B30" s="1" t="s">
        <v>6</v>
      </c>
      <c r="C30" s="1" t="s">
        <v>7</v>
      </c>
      <c r="D30" s="1" t="s">
        <v>186</v>
      </c>
      <c r="E30" s="2">
        <v>7.104166666666667E-2</v>
      </c>
      <c r="F30" s="1"/>
    </row>
    <row r="31" spans="1:6">
      <c r="A31" s="1" t="str">
        <f>"90"</f>
        <v>90</v>
      </c>
      <c r="B31" s="1" t="s">
        <v>85</v>
      </c>
      <c r="C31" s="1" t="s">
        <v>86</v>
      </c>
      <c r="D31" s="1" t="s">
        <v>194</v>
      </c>
      <c r="E31" s="2">
        <v>7.1076388888888883E-2</v>
      </c>
      <c r="F31" s="1"/>
    </row>
    <row r="32" spans="1:6">
      <c r="A32" s="1" t="str">
        <f>"49"</f>
        <v>49</v>
      </c>
      <c r="B32" s="1" t="s">
        <v>12</v>
      </c>
      <c r="C32" s="1" t="s">
        <v>13</v>
      </c>
      <c r="D32" s="1" t="s">
        <v>188</v>
      </c>
      <c r="E32" s="2">
        <v>7.1608796296296295E-2</v>
      </c>
      <c r="F32" s="1"/>
    </row>
    <row r="33" spans="1:6">
      <c r="A33" s="1" t="str">
        <f>"138"</f>
        <v>138</v>
      </c>
      <c r="B33" s="1" t="s">
        <v>158</v>
      </c>
      <c r="C33" s="1" t="s">
        <v>93</v>
      </c>
      <c r="D33" s="1" t="s">
        <v>193</v>
      </c>
      <c r="E33" s="2">
        <v>7.1701388888888884E-2</v>
      </c>
      <c r="F33" s="1"/>
    </row>
    <row r="34" spans="1:6">
      <c r="A34" s="1" t="str">
        <f>"78"</f>
        <v>78</v>
      </c>
      <c r="B34" s="1" t="s">
        <v>64</v>
      </c>
      <c r="C34" s="1" t="s">
        <v>63</v>
      </c>
      <c r="D34" s="1" t="s">
        <v>186</v>
      </c>
      <c r="E34" s="2">
        <v>7.1840277777777781E-2</v>
      </c>
      <c r="F34" s="1"/>
    </row>
    <row r="35" spans="1:6">
      <c r="A35" s="1" t="str">
        <f>"70"</f>
        <v>70</v>
      </c>
      <c r="B35" s="1" t="s">
        <v>48</v>
      </c>
      <c r="C35" s="1" t="s">
        <v>49</v>
      </c>
      <c r="D35" s="1" t="s">
        <v>188</v>
      </c>
      <c r="E35" s="2">
        <v>7.2847222222222216E-2</v>
      </c>
      <c r="F35" s="1"/>
    </row>
    <row r="36" spans="1:6">
      <c r="A36" s="1" t="str">
        <f>"83"</f>
        <v>83</v>
      </c>
      <c r="B36" s="1" t="s">
        <v>72</v>
      </c>
      <c r="C36" s="1" t="s">
        <v>73</v>
      </c>
      <c r="D36" s="1" t="s">
        <v>187</v>
      </c>
      <c r="E36" s="2">
        <v>7.3900462962962959E-2</v>
      </c>
      <c r="F36" s="1" t="s">
        <v>208</v>
      </c>
    </row>
    <row r="37" spans="1:6">
      <c r="A37" s="1" t="str">
        <f>"152"</f>
        <v>152</v>
      </c>
      <c r="B37" s="1" t="s">
        <v>179</v>
      </c>
      <c r="C37" s="1" t="s">
        <v>180</v>
      </c>
      <c r="D37" s="1" t="s">
        <v>193</v>
      </c>
      <c r="E37" s="2">
        <v>7.4004629629629629E-2</v>
      </c>
      <c r="F37" s="1"/>
    </row>
    <row r="38" spans="1:6">
      <c r="A38" s="1" t="str">
        <f>"67"</f>
        <v>67</v>
      </c>
      <c r="B38" s="1" t="s">
        <v>42</v>
      </c>
      <c r="C38" s="1" t="s">
        <v>43</v>
      </c>
      <c r="D38" s="1" t="s">
        <v>190</v>
      </c>
      <c r="E38" s="2">
        <v>7.402777777777779E-2</v>
      </c>
      <c r="F38" s="1"/>
    </row>
    <row r="39" spans="1:6">
      <c r="A39" s="1" t="str">
        <f>"69"</f>
        <v>69</v>
      </c>
      <c r="B39" s="1" t="s">
        <v>46</v>
      </c>
      <c r="C39" s="1" t="s">
        <v>47</v>
      </c>
      <c r="D39" s="1" t="s">
        <v>188</v>
      </c>
      <c r="E39" s="2">
        <v>7.407407407407407E-2</v>
      </c>
      <c r="F39" s="1"/>
    </row>
    <row r="40" spans="1:6">
      <c r="A40" s="1" t="str">
        <f>"115"</f>
        <v>115</v>
      </c>
      <c r="B40" s="1" t="s">
        <v>94</v>
      </c>
      <c r="C40" s="1" t="s">
        <v>125</v>
      </c>
      <c r="D40" s="1" t="s">
        <v>191</v>
      </c>
      <c r="E40" s="2">
        <v>7.4131944444444445E-2</v>
      </c>
      <c r="F40" s="1"/>
    </row>
    <row r="41" spans="1:6">
      <c r="A41" s="1" t="str">
        <f>"57"</f>
        <v>57</v>
      </c>
      <c r="B41" s="1" t="s">
        <v>24</v>
      </c>
      <c r="C41" s="1" t="s">
        <v>20</v>
      </c>
      <c r="D41" s="1" t="s">
        <v>188</v>
      </c>
      <c r="E41" s="2">
        <v>7.4745370370370365E-2</v>
      </c>
      <c r="F41" s="1"/>
    </row>
    <row r="42" spans="1:6">
      <c r="A42" s="1" t="str">
        <f>"52"</f>
        <v>52</v>
      </c>
      <c r="B42" s="1" t="s">
        <v>18</v>
      </c>
      <c r="C42" s="1" t="s">
        <v>17</v>
      </c>
      <c r="D42" s="1" t="s">
        <v>190</v>
      </c>
      <c r="E42" s="2">
        <v>7.5046296296296292E-2</v>
      </c>
      <c r="F42" s="1"/>
    </row>
    <row r="43" spans="1:6">
      <c r="A43" s="1" t="str">
        <f>"151"</f>
        <v>151</v>
      </c>
      <c r="B43" s="1" t="s">
        <v>177</v>
      </c>
      <c r="C43" s="1" t="s">
        <v>178</v>
      </c>
      <c r="D43" s="1" t="s">
        <v>194</v>
      </c>
      <c r="E43" s="2">
        <v>7.5486111111111115E-2</v>
      </c>
      <c r="F43" s="1"/>
    </row>
    <row r="44" spans="1:6">
      <c r="A44" s="1" t="str">
        <f>"75"</f>
        <v>75</v>
      </c>
      <c r="B44" s="1" t="s">
        <v>58</v>
      </c>
      <c r="C44" s="1" t="s">
        <v>59</v>
      </c>
      <c r="D44" s="1" t="s">
        <v>193</v>
      </c>
      <c r="E44" s="2">
        <v>7.6388888888888895E-2</v>
      </c>
      <c r="F44" s="1"/>
    </row>
    <row r="45" spans="1:6">
      <c r="A45" s="1" t="str">
        <f>"146"</f>
        <v>146</v>
      </c>
      <c r="B45" s="1" t="s">
        <v>50</v>
      </c>
      <c r="C45" s="1" t="s">
        <v>170</v>
      </c>
      <c r="D45" s="1" t="s">
        <v>193</v>
      </c>
      <c r="E45" s="2">
        <v>7.768518518518519E-2</v>
      </c>
      <c r="F45" s="1"/>
    </row>
    <row r="46" spans="1:6">
      <c r="A46" s="1" t="str">
        <f>"130"</f>
        <v>130</v>
      </c>
      <c r="B46" s="1" t="s">
        <v>147</v>
      </c>
      <c r="C46" s="1" t="s">
        <v>148</v>
      </c>
      <c r="D46" s="1" t="s">
        <v>188</v>
      </c>
      <c r="E46" s="3">
        <v>7.7777777777777779E-2</v>
      </c>
      <c r="F46" s="1"/>
    </row>
    <row r="47" spans="1:6">
      <c r="A47" s="1" t="str">
        <f>"82"</f>
        <v>82</v>
      </c>
      <c r="B47" s="1" t="s">
        <v>70</v>
      </c>
      <c r="C47" s="1" t="s">
        <v>71</v>
      </c>
      <c r="D47" s="1" t="s">
        <v>190</v>
      </c>
      <c r="E47" s="2">
        <v>7.8344907407407405E-2</v>
      </c>
      <c r="F47" s="1"/>
    </row>
    <row r="48" spans="1:6">
      <c r="A48" s="1" t="str">
        <f>"139"</f>
        <v>139</v>
      </c>
      <c r="B48" s="1" t="s">
        <v>159</v>
      </c>
      <c r="C48" s="1" t="s">
        <v>160</v>
      </c>
      <c r="D48" s="1" t="s">
        <v>186</v>
      </c>
      <c r="E48" s="2">
        <v>7.8703703703703706E-2</v>
      </c>
      <c r="F48" s="1"/>
    </row>
    <row r="49" spans="1:6">
      <c r="A49" s="1" t="str">
        <f>"74"</f>
        <v>74</v>
      </c>
      <c r="B49" s="1" t="s">
        <v>56</v>
      </c>
      <c r="C49" s="1" t="s">
        <v>57</v>
      </c>
      <c r="D49" s="1" t="s">
        <v>193</v>
      </c>
      <c r="E49" s="2">
        <v>7.9710648148148142E-2</v>
      </c>
      <c r="F49" s="1"/>
    </row>
    <row r="50" spans="1:6">
      <c r="A50" s="1" t="str">
        <f>"147"</f>
        <v>147</v>
      </c>
      <c r="B50" s="1" t="s">
        <v>171</v>
      </c>
      <c r="C50" s="1" t="s">
        <v>172</v>
      </c>
      <c r="D50" s="1" t="s">
        <v>188</v>
      </c>
      <c r="E50" s="2">
        <v>7.9837962962962958E-2</v>
      </c>
      <c r="F50" s="1"/>
    </row>
    <row r="51" spans="1:6">
      <c r="A51" s="1" t="str">
        <f>"87"</f>
        <v>87</v>
      </c>
      <c r="B51" s="1" t="s">
        <v>79</v>
      </c>
      <c r="C51" s="1" t="s">
        <v>80</v>
      </c>
      <c r="D51" s="1" t="s">
        <v>190</v>
      </c>
      <c r="E51" s="2">
        <v>7.9988425925925921E-2</v>
      </c>
      <c r="F51" s="1"/>
    </row>
    <row r="52" spans="1:6">
      <c r="A52" s="1" t="str">
        <f>"84"</f>
        <v>84</v>
      </c>
      <c r="B52" s="1" t="s">
        <v>74</v>
      </c>
      <c r="C52" s="1" t="s">
        <v>73</v>
      </c>
      <c r="D52" s="1" t="s">
        <v>190</v>
      </c>
      <c r="E52" s="2">
        <v>8.0046296296296296E-2</v>
      </c>
      <c r="F52" s="1"/>
    </row>
    <row r="53" spans="1:6">
      <c r="A53" s="1" t="str">
        <f>"60"</f>
        <v>60</v>
      </c>
      <c r="B53" s="1" t="s">
        <v>29</v>
      </c>
      <c r="C53" s="1" t="s">
        <v>30</v>
      </c>
      <c r="D53" s="1" t="s">
        <v>195</v>
      </c>
      <c r="E53" s="2">
        <v>8.0127314814814818E-2</v>
      </c>
      <c r="F53" s="1" t="s">
        <v>204</v>
      </c>
    </row>
    <row r="54" spans="1:6">
      <c r="A54" s="1" t="str">
        <f>"133"</f>
        <v>133</v>
      </c>
      <c r="B54" s="1" t="s">
        <v>151</v>
      </c>
      <c r="C54" s="1" t="s">
        <v>150</v>
      </c>
      <c r="D54" s="1" t="s">
        <v>186</v>
      </c>
      <c r="E54" s="2">
        <v>8.0451388888888892E-2</v>
      </c>
      <c r="F54" s="1"/>
    </row>
    <row r="55" spans="1:6">
      <c r="A55" s="1" t="str">
        <f>"117"</f>
        <v>117</v>
      </c>
      <c r="B55" s="1" t="s">
        <v>127</v>
      </c>
      <c r="C55" s="1" t="s">
        <v>128</v>
      </c>
      <c r="D55" s="1" t="s">
        <v>187</v>
      </c>
      <c r="E55" s="2">
        <v>8.0671296296296297E-2</v>
      </c>
      <c r="F55" s="1"/>
    </row>
    <row r="56" spans="1:6">
      <c r="A56" s="1" t="str">
        <f>"92"</f>
        <v>92</v>
      </c>
      <c r="B56" s="1" t="s">
        <v>88</v>
      </c>
      <c r="C56" s="1" t="s">
        <v>89</v>
      </c>
      <c r="D56" s="1" t="s">
        <v>196</v>
      </c>
      <c r="E56" s="2">
        <v>8.0833333333333326E-2</v>
      </c>
      <c r="F56" s="1" t="s">
        <v>210</v>
      </c>
    </row>
    <row r="57" spans="1:6">
      <c r="A57" s="1" t="str">
        <f>"108"</f>
        <v>108</v>
      </c>
      <c r="B57" s="1" t="s">
        <v>115</v>
      </c>
      <c r="C57" s="1" t="s">
        <v>116</v>
      </c>
      <c r="D57" s="1" t="s">
        <v>195</v>
      </c>
      <c r="E57" s="2">
        <v>8.0833333333333326E-2</v>
      </c>
      <c r="F57" s="1"/>
    </row>
    <row r="58" spans="1:6">
      <c r="A58" s="1" t="str">
        <f>"99"</f>
        <v>99</v>
      </c>
      <c r="B58" s="1" t="s">
        <v>101</v>
      </c>
      <c r="C58" s="1" t="s">
        <v>102</v>
      </c>
      <c r="D58" s="1" t="s">
        <v>188</v>
      </c>
      <c r="E58" s="2">
        <v>8.1481481481481488E-2</v>
      </c>
      <c r="F58" s="1"/>
    </row>
    <row r="59" spans="1:6">
      <c r="A59" s="1" t="str">
        <f>"105"</f>
        <v>105</v>
      </c>
      <c r="B59" s="1" t="s">
        <v>112</v>
      </c>
      <c r="C59" s="1" t="s">
        <v>113</v>
      </c>
      <c r="D59" s="1" t="s">
        <v>187</v>
      </c>
      <c r="E59" s="2">
        <v>8.1678240740740746E-2</v>
      </c>
      <c r="F59" s="1"/>
    </row>
    <row r="60" spans="1:6">
      <c r="A60" s="1">
        <v>157</v>
      </c>
      <c r="B60" s="5" t="s">
        <v>6</v>
      </c>
      <c r="C60" s="5" t="s">
        <v>73</v>
      </c>
      <c r="D60" s="5" t="s">
        <v>190</v>
      </c>
      <c r="E60" s="2">
        <v>8.1863425925925923E-2</v>
      </c>
      <c r="F60" s="1"/>
    </row>
    <row r="61" spans="1:6">
      <c r="A61" s="1" t="str">
        <f>"149"</f>
        <v>149</v>
      </c>
      <c r="B61" s="1" t="s">
        <v>135</v>
      </c>
      <c r="C61" s="1" t="s">
        <v>174</v>
      </c>
      <c r="D61" s="1" t="s">
        <v>186</v>
      </c>
      <c r="E61" s="2">
        <v>8.2199074074074077E-2</v>
      </c>
      <c r="F61" s="1"/>
    </row>
    <row r="62" spans="1:6">
      <c r="A62" s="1" t="str">
        <f>"124"</f>
        <v>124</v>
      </c>
      <c r="B62" s="1" t="s">
        <v>137</v>
      </c>
      <c r="C62" s="1" t="s">
        <v>138</v>
      </c>
      <c r="D62" s="1" t="s">
        <v>195</v>
      </c>
      <c r="E62" s="2">
        <v>8.2557870370370365E-2</v>
      </c>
      <c r="F62" s="1"/>
    </row>
    <row r="63" spans="1:6">
      <c r="A63" s="1" t="str">
        <f>"154"</f>
        <v>154</v>
      </c>
      <c r="B63" s="1" t="s">
        <v>182</v>
      </c>
      <c r="C63" s="1" t="s">
        <v>183</v>
      </c>
      <c r="D63" s="1" t="s">
        <v>187</v>
      </c>
      <c r="E63" s="2">
        <v>8.2743055555555556E-2</v>
      </c>
      <c r="F63" s="1"/>
    </row>
    <row r="64" spans="1:6">
      <c r="A64" s="1" t="str">
        <f>"91"</f>
        <v>91</v>
      </c>
      <c r="B64" s="1" t="s">
        <v>54</v>
      </c>
      <c r="C64" s="1" t="s">
        <v>87</v>
      </c>
      <c r="D64" s="1" t="s">
        <v>193</v>
      </c>
      <c r="E64" s="2">
        <v>8.2893518518518519E-2</v>
      </c>
      <c r="F64" s="1"/>
    </row>
    <row r="65" spans="1:6">
      <c r="A65" s="1" t="str">
        <f>"53"</f>
        <v>53</v>
      </c>
      <c r="B65" s="1" t="s">
        <v>19</v>
      </c>
      <c r="C65" s="1" t="s">
        <v>20</v>
      </c>
      <c r="D65" s="1" t="s">
        <v>188</v>
      </c>
      <c r="E65" s="2">
        <v>8.2962962962962961E-2</v>
      </c>
      <c r="F65" s="1"/>
    </row>
    <row r="66" spans="1:6">
      <c r="A66" s="1" t="str">
        <f>"129"</f>
        <v>129</v>
      </c>
      <c r="B66" s="1" t="s">
        <v>81</v>
      </c>
      <c r="C66" s="1" t="s">
        <v>146</v>
      </c>
      <c r="D66" s="1" t="s">
        <v>186</v>
      </c>
      <c r="E66" s="2">
        <v>8.2986111111111108E-2</v>
      </c>
      <c r="F66" s="1"/>
    </row>
    <row r="67" spans="1:6">
      <c r="A67" s="1" t="str">
        <f>"88"</f>
        <v>88</v>
      </c>
      <c r="B67" s="1" t="s">
        <v>81</v>
      </c>
      <c r="C67" s="1" t="s">
        <v>82</v>
      </c>
      <c r="D67" s="1" t="s">
        <v>196</v>
      </c>
      <c r="E67" s="2">
        <v>8.3125000000000004E-2</v>
      </c>
      <c r="F67" s="1"/>
    </row>
    <row r="68" spans="1:6">
      <c r="A68" s="1" t="str">
        <f>"107"</f>
        <v>107</v>
      </c>
      <c r="B68" s="1" t="s">
        <v>114</v>
      </c>
      <c r="C68" s="1" t="s">
        <v>113</v>
      </c>
      <c r="D68" s="1" t="s">
        <v>189</v>
      </c>
      <c r="E68" s="2">
        <v>8.4675925925925932E-2</v>
      </c>
      <c r="F68" s="1"/>
    </row>
    <row r="69" spans="1:6">
      <c r="A69" s="1" t="str">
        <f>"51"</f>
        <v>51</v>
      </c>
      <c r="B69" s="1" t="s">
        <v>16</v>
      </c>
      <c r="C69" s="1" t="s">
        <v>17</v>
      </c>
      <c r="D69" s="1" t="s">
        <v>189</v>
      </c>
      <c r="E69" s="2">
        <v>8.4780092592592601E-2</v>
      </c>
      <c r="F69" s="1"/>
    </row>
    <row r="70" spans="1:6">
      <c r="A70" s="1" t="str">
        <f>"103"</f>
        <v>103</v>
      </c>
      <c r="B70" s="1" t="s">
        <v>108</v>
      </c>
      <c r="C70" s="1" t="s">
        <v>109</v>
      </c>
      <c r="D70" s="1" t="s">
        <v>186</v>
      </c>
      <c r="E70" s="3">
        <v>8.6111111111111124E-2</v>
      </c>
      <c r="F70" s="1"/>
    </row>
    <row r="71" spans="1:6">
      <c r="A71" s="1" t="str">
        <f>"61"</f>
        <v>61</v>
      </c>
      <c r="B71" s="1" t="s">
        <v>31</v>
      </c>
      <c r="C71" s="1" t="s">
        <v>32</v>
      </c>
      <c r="D71" s="1" t="s">
        <v>196</v>
      </c>
      <c r="E71" s="2">
        <v>8.6145833333333324E-2</v>
      </c>
      <c r="F71" s="1"/>
    </row>
    <row r="72" spans="1:6">
      <c r="A72" s="1" t="str">
        <f>"98"</f>
        <v>98</v>
      </c>
      <c r="B72" s="1" t="s">
        <v>99</v>
      </c>
      <c r="C72" s="1" t="s">
        <v>100</v>
      </c>
      <c r="D72" s="1" t="s">
        <v>196</v>
      </c>
      <c r="E72" s="2">
        <v>8.6249999999999993E-2</v>
      </c>
      <c r="F72" s="1"/>
    </row>
    <row r="73" spans="1:6">
      <c r="A73" s="1" t="str">
        <f>"104"</f>
        <v>104</v>
      </c>
      <c r="B73" s="1" t="s">
        <v>110</v>
      </c>
      <c r="C73" s="1" t="s">
        <v>111</v>
      </c>
      <c r="D73" s="1" t="s">
        <v>195</v>
      </c>
      <c r="E73" s="2">
        <v>8.627314814814814E-2</v>
      </c>
      <c r="F73" s="1"/>
    </row>
    <row r="74" spans="1:6">
      <c r="A74" s="1" t="str">
        <f>"79"</f>
        <v>79</v>
      </c>
      <c r="B74" s="1" t="s">
        <v>65</v>
      </c>
      <c r="C74" s="1" t="s">
        <v>63</v>
      </c>
      <c r="D74" s="1" t="s">
        <v>197</v>
      </c>
      <c r="E74" s="2">
        <v>8.6620370370370361E-2</v>
      </c>
      <c r="F74" s="1"/>
    </row>
    <row r="75" spans="1:6">
      <c r="A75" s="1" t="str">
        <f>"126"</f>
        <v>126</v>
      </c>
      <c r="B75" s="1" t="s">
        <v>140</v>
      </c>
      <c r="C75" s="1" t="s">
        <v>141</v>
      </c>
      <c r="D75" s="1" t="s">
        <v>190</v>
      </c>
      <c r="E75" s="2">
        <v>8.6990740740740743E-2</v>
      </c>
      <c r="F75" s="1"/>
    </row>
    <row r="76" spans="1:6">
      <c r="A76" s="1" t="str">
        <f>"94"</f>
        <v>94</v>
      </c>
      <c r="B76" s="1" t="s">
        <v>92</v>
      </c>
      <c r="C76" s="1" t="s">
        <v>93</v>
      </c>
      <c r="D76" s="1" t="s">
        <v>188</v>
      </c>
      <c r="E76" s="2">
        <v>8.7106481481481479E-2</v>
      </c>
      <c r="F76" s="1"/>
    </row>
    <row r="77" spans="1:6">
      <c r="A77" s="1" t="str">
        <f>"54"</f>
        <v>54</v>
      </c>
      <c r="B77" s="1" t="s">
        <v>21</v>
      </c>
      <c r="C77" s="1" t="s">
        <v>20</v>
      </c>
      <c r="D77" s="1" t="s">
        <v>191</v>
      </c>
      <c r="E77" s="2">
        <v>8.7326388888888884E-2</v>
      </c>
      <c r="F77" s="1"/>
    </row>
    <row r="78" spans="1:6">
      <c r="A78" s="1" t="str">
        <f>"47"</f>
        <v>47</v>
      </c>
      <c r="B78" s="1" t="s">
        <v>8</v>
      </c>
      <c r="C78" s="1" t="s">
        <v>9</v>
      </c>
      <c r="D78" s="1" t="s">
        <v>187</v>
      </c>
      <c r="E78" s="2">
        <v>8.7349537037037031E-2</v>
      </c>
      <c r="F78" s="1"/>
    </row>
    <row r="79" spans="1:6">
      <c r="A79" s="1" t="str">
        <f>"113"</f>
        <v>113</v>
      </c>
      <c r="B79" s="1" t="s">
        <v>25</v>
      </c>
      <c r="C79" s="1" t="s">
        <v>123</v>
      </c>
      <c r="D79" s="1" t="s">
        <v>190</v>
      </c>
      <c r="E79" s="2">
        <v>8.7361111111111112E-2</v>
      </c>
      <c r="F79" s="1"/>
    </row>
    <row r="80" spans="1:6">
      <c r="A80" s="1" t="str">
        <f>"80"</f>
        <v>80</v>
      </c>
      <c r="B80" s="1" t="s">
        <v>66</v>
      </c>
      <c r="C80" s="1" t="s">
        <v>67</v>
      </c>
      <c r="D80" s="1" t="s">
        <v>198</v>
      </c>
      <c r="E80" s="2">
        <v>8.8240740740740745E-2</v>
      </c>
      <c r="F80" s="1" t="s">
        <v>206</v>
      </c>
    </row>
    <row r="81" spans="1:6">
      <c r="A81" s="1" t="str">
        <f>"71"</f>
        <v>71</v>
      </c>
      <c r="B81" s="1" t="s">
        <v>50</v>
      </c>
      <c r="C81" s="1" t="s">
        <v>51</v>
      </c>
      <c r="D81" s="1" t="s">
        <v>189</v>
      </c>
      <c r="E81" s="2">
        <v>8.8252314814814811E-2</v>
      </c>
      <c r="F81" s="1"/>
    </row>
    <row r="82" spans="1:6">
      <c r="A82" s="1" t="str">
        <f>"118"</f>
        <v>118</v>
      </c>
      <c r="B82" s="1" t="s">
        <v>129</v>
      </c>
      <c r="C82" s="1" t="s">
        <v>130</v>
      </c>
      <c r="D82" s="1" t="s">
        <v>189</v>
      </c>
      <c r="E82" s="2">
        <v>8.8252314814814811E-2</v>
      </c>
      <c r="F82" s="1"/>
    </row>
    <row r="83" spans="1:6">
      <c r="A83" s="1" t="str">
        <f>"62"</f>
        <v>62</v>
      </c>
      <c r="B83" s="1" t="s">
        <v>33</v>
      </c>
      <c r="C83" s="1" t="s">
        <v>34</v>
      </c>
      <c r="D83" s="1" t="s">
        <v>186</v>
      </c>
      <c r="E83" s="2">
        <v>9.3553240740740742E-2</v>
      </c>
      <c r="F83" s="1"/>
    </row>
    <row r="84" spans="1:6">
      <c r="A84" s="1" t="str">
        <f>"119"</f>
        <v>119</v>
      </c>
      <c r="B84" s="1" t="s">
        <v>131</v>
      </c>
      <c r="C84" s="1" t="s">
        <v>132</v>
      </c>
      <c r="D84" s="1" t="s">
        <v>189</v>
      </c>
      <c r="E84" s="2">
        <v>9.3773148148148147E-2</v>
      </c>
      <c r="F84" s="1"/>
    </row>
    <row r="85" spans="1:6">
      <c r="A85" s="1" t="str">
        <f>"66"</f>
        <v>66</v>
      </c>
      <c r="B85" s="1" t="s">
        <v>40</v>
      </c>
      <c r="C85" s="1" t="s">
        <v>41</v>
      </c>
      <c r="D85" s="1" t="s">
        <v>189</v>
      </c>
      <c r="E85" s="2">
        <v>9.3807870370370375E-2</v>
      </c>
      <c r="F85" s="1"/>
    </row>
    <row r="86" spans="1:6">
      <c r="A86" s="1" t="str">
        <f>"65"</f>
        <v>65</v>
      </c>
      <c r="B86" s="1" t="s">
        <v>38</v>
      </c>
      <c r="C86" s="1" t="s">
        <v>39</v>
      </c>
      <c r="D86" s="1" t="s">
        <v>188</v>
      </c>
      <c r="E86" s="2">
        <v>9.4606481481481486E-2</v>
      </c>
      <c r="F86" s="1"/>
    </row>
    <row r="87" spans="1:6">
      <c r="A87" s="1" t="str">
        <f>"106"</f>
        <v>106</v>
      </c>
      <c r="B87" s="1" t="s">
        <v>33</v>
      </c>
      <c r="C87" s="1" t="s">
        <v>113</v>
      </c>
      <c r="D87" s="1" t="s">
        <v>189</v>
      </c>
      <c r="E87" s="2">
        <v>9.4652777777777766E-2</v>
      </c>
      <c r="F87" s="1"/>
    </row>
    <row r="88" spans="1:6">
      <c r="A88" s="1" t="str">
        <f>"56"</f>
        <v>56</v>
      </c>
      <c r="B88" s="1" t="s">
        <v>23</v>
      </c>
      <c r="C88" s="1" t="s">
        <v>20</v>
      </c>
      <c r="D88" s="1" t="s">
        <v>193</v>
      </c>
      <c r="E88" s="2">
        <v>9.4988425925925934E-2</v>
      </c>
      <c r="F88" s="1"/>
    </row>
    <row r="89" spans="1:6">
      <c r="A89" s="1" t="str">
        <f>"143"</f>
        <v>143</v>
      </c>
      <c r="B89" s="1" t="s">
        <v>166</v>
      </c>
      <c r="C89" s="1" t="s">
        <v>167</v>
      </c>
      <c r="D89" s="1" t="s">
        <v>189</v>
      </c>
      <c r="E89" s="2">
        <v>9.5115740740740737E-2</v>
      </c>
      <c r="F89" s="1"/>
    </row>
    <row r="90" spans="1:6">
      <c r="A90" s="1" t="str">
        <f>"153"</f>
        <v>153</v>
      </c>
      <c r="B90" s="1" t="s">
        <v>151</v>
      </c>
      <c r="C90" s="1" t="s">
        <v>181</v>
      </c>
      <c r="D90" s="1" t="s">
        <v>195</v>
      </c>
      <c r="E90" s="2">
        <v>9.5636574074074068E-2</v>
      </c>
      <c r="F90" s="1"/>
    </row>
    <row r="91" spans="1:6">
      <c r="A91" s="1" t="str">
        <f>"120"</f>
        <v>120</v>
      </c>
      <c r="B91" s="1" t="s">
        <v>52</v>
      </c>
      <c r="C91" s="1" t="s">
        <v>133</v>
      </c>
      <c r="D91" s="1" t="s">
        <v>191</v>
      </c>
      <c r="E91" s="2">
        <v>9.5648148148148149E-2</v>
      </c>
      <c r="F91" s="1"/>
    </row>
    <row r="92" spans="1:6">
      <c r="A92" s="1" t="str">
        <f>"114"</f>
        <v>114</v>
      </c>
      <c r="B92" s="1" t="s">
        <v>124</v>
      </c>
      <c r="C92" s="1" t="s">
        <v>123</v>
      </c>
      <c r="D92" s="1" t="s">
        <v>190</v>
      </c>
      <c r="E92" s="2">
        <v>9.8391203703703703E-2</v>
      </c>
      <c r="F92" s="1"/>
    </row>
    <row r="93" spans="1:6">
      <c r="A93" s="1" t="str">
        <f>"116"</f>
        <v>116</v>
      </c>
      <c r="B93" s="1" t="s">
        <v>126</v>
      </c>
      <c r="C93" s="1" t="s">
        <v>125</v>
      </c>
      <c r="D93" s="1" t="s">
        <v>188</v>
      </c>
      <c r="E93" s="2">
        <v>9.8391203703703703E-2</v>
      </c>
      <c r="F93" s="1"/>
    </row>
    <row r="94" spans="1:6">
      <c r="A94" s="1" t="str">
        <f>"95"</f>
        <v>95</v>
      </c>
      <c r="B94" s="1" t="s">
        <v>94</v>
      </c>
      <c r="C94" s="1" t="s">
        <v>95</v>
      </c>
      <c r="D94" s="1" t="s">
        <v>189</v>
      </c>
      <c r="E94" s="2">
        <v>9.8599537037037041E-2</v>
      </c>
      <c r="F94" s="1"/>
    </row>
    <row r="95" spans="1:6">
      <c r="A95" s="1" t="str">
        <f>"97"</f>
        <v>97</v>
      </c>
      <c r="B95" s="1" t="s">
        <v>98</v>
      </c>
      <c r="C95" s="1" t="s">
        <v>97</v>
      </c>
      <c r="D95" s="1" t="s">
        <v>187</v>
      </c>
      <c r="E95" s="2">
        <v>0.10396990740740741</v>
      </c>
      <c r="F95" s="1"/>
    </row>
    <row r="96" spans="1:6">
      <c r="A96" s="1" t="str">
        <f>"142"</f>
        <v>142</v>
      </c>
      <c r="B96" s="1" t="s">
        <v>98</v>
      </c>
      <c r="C96" s="1" t="s">
        <v>165</v>
      </c>
      <c r="D96" s="1" t="s">
        <v>198</v>
      </c>
      <c r="E96" s="2">
        <v>0.10396990740740741</v>
      </c>
      <c r="F96" s="1"/>
    </row>
    <row r="97" spans="1:6">
      <c r="A97" s="1" t="str">
        <f>"85"</f>
        <v>85</v>
      </c>
      <c r="B97" s="1" t="s">
        <v>75</v>
      </c>
      <c r="C97" s="1" t="s">
        <v>76</v>
      </c>
      <c r="D97" s="1" t="s">
        <v>187</v>
      </c>
      <c r="E97" s="2">
        <v>0.10412037037037036</v>
      </c>
      <c r="F97" s="1"/>
    </row>
    <row r="98" spans="1:6">
      <c r="A98" s="1" t="str">
        <f>"93"</f>
        <v>93</v>
      </c>
      <c r="B98" s="1" t="s">
        <v>90</v>
      </c>
      <c r="C98" s="1" t="s">
        <v>91</v>
      </c>
      <c r="D98" s="1" t="s">
        <v>195</v>
      </c>
      <c r="E98" s="2">
        <v>0.10412037037037036</v>
      </c>
      <c r="F98" s="1"/>
    </row>
    <row r="99" spans="1:6">
      <c r="A99" s="1" t="str">
        <f>"73"</f>
        <v>73</v>
      </c>
      <c r="B99" s="1" t="s">
        <v>54</v>
      </c>
      <c r="C99" s="1" t="s">
        <v>55</v>
      </c>
      <c r="D99" s="1" t="s">
        <v>189</v>
      </c>
      <c r="E99" s="2">
        <v>0.10483796296296295</v>
      </c>
      <c r="F99" s="1"/>
    </row>
    <row r="100" spans="1:6">
      <c r="A100" s="1" t="str">
        <f>"72"</f>
        <v>72</v>
      </c>
      <c r="B100" s="1" t="s">
        <v>52</v>
      </c>
      <c r="C100" s="1" t="s">
        <v>53</v>
      </c>
      <c r="D100" s="1" t="s">
        <v>189</v>
      </c>
      <c r="E100" s="3">
        <v>0.12569444444444444</v>
      </c>
      <c r="F100" s="1"/>
    </row>
    <row r="101" spans="1:6">
      <c r="A101" s="1" t="str">
        <f>"135"</f>
        <v>135</v>
      </c>
      <c r="B101" s="1" t="s">
        <v>215</v>
      </c>
      <c r="C101" s="1" t="s">
        <v>216</v>
      </c>
      <c r="D101" s="1" t="s">
        <v>190</v>
      </c>
      <c r="E101" s="3">
        <v>0.13680555555555554</v>
      </c>
      <c r="F101" s="1"/>
    </row>
    <row r="102" spans="1:6">
      <c r="A102" s="1" t="str">
        <f>"144"</f>
        <v>144</v>
      </c>
      <c r="B102" s="1" t="s">
        <v>168</v>
      </c>
      <c r="C102" s="1" t="s">
        <v>169</v>
      </c>
      <c r="D102" s="1" t="s">
        <v>193</v>
      </c>
      <c r="E102" s="1" t="s">
        <v>217</v>
      </c>
      <c r="F102" s="1"/>
    </row>
    <row r="103" spans="1:6">
      <c r="A103" s="1" t="str">
        <f>"55"</f>
        <v>55</v>
      </c>
      <c r="B103" s="1" t="s">
        <v>22</v>
      </c>
      <c r="C103" s="1" t="s">
        <v>20</v>
      </c>
      <c r="D103" s="1" t="s">
        <v>192</v>
      </c>
      <c r="E103" s="1" t="s">
        <v>203</v>
      </c>
      <c r="F103" s="1"/>
    </row>
    <row r="104" spans="1:6">
      <c r="A104" s="1" t="str">
        <f>"58"</f>
        <v>58</v>
      </c>
      <c r="B104" s="1" t="s">
        <v>25</v>
      </c>
      <c r="C104" s="1" t="s">
        <v>26</v>
      </c>
      <c r="D104" s="1" t="s">
        <v>194</v>
      </c>
      <c r="E104" s="1" t="s">
        <v>203</v>
      </c>
      <c r="F104" s="1"/>
    </row>
    <row r="105" spans="1:6">
      <c r="A105" s="1" t="str">
        <f>"76"</f>
        <v>76</v>
      </c>
      <c r="B105" s="1" t="s">
        <v>60</v>
      </c>
      <c r="C105" s="1" t="s">
        <v>61</v>
      </c>
      <c r="D105" s="1" t="s">
        <v>195</v>
      </c>
      <c r="E105" s="1" t="s">
        <v>203</v>
      </c>
      <c r="F105" s="1"/>
    </row>
    <row r="106" spans="1:6">
      <c r="A106" s="1" t="str">
        <f>"86"</f>
        <v>86</v>
      </c>
      <c r="B106" s="1" t="s">
        <v>77</v>
      </c>
      <c r="C106" s="1" t="s">
        <v>78</v>
      </c>
      <c r="D106" s="1" t="s">
        <v>193</v>
      </c>
      <c r="E106" s="1" t="s">
        <v>203</v>
      </c>
      <c r="F106" s="1"/>
    </row>
    <row r="107" spans="1:6">
      <c r="A107" s="1" t="str">
        <f>"96"</f>
        <v>96</v>
      </c>
      <c r="B107" s="1" t="s">
        <v>96</v>
      </c>
      <c r="C107" s="1" t="s">
        <v>97</v>
      </c>
      <c r="D107" s="1" t="s">
        <v>189</v>
      </c>
      <c r="E107" s="1" t="s">
        <v>203</v>
      </c>
      <c r="F107" s="1"/>
    </row>
    <row r="108" spans="1:6">
      <c r="A108" s="1" t="str">
        <f>"110"</f>
        <v>110</v>
      </c>
      <c r="B108" s="1" t="s">
        <v>35</v>
      </c>
      <c r="C108" s="1" t="s">
        <v>118</v>
      </c>
      <c r="D108" s="1" t="s">
        <v>199</v>
      </c>
      <c r="E108" s="1" t="s">
        <v>203</v>
      </c>
      <c r="F108" s="1"/>
    </row>
    <row r="109" spans="1:6">
      <c r="A109" s="1" t="str">
        <f>"111"</f>
        <v>111</v>
      </c>
      <c r="B109" s="1" t="s">
        <v>119</v>
      </c>
      <c r="C109" s="1" t="s">
        <v>120</v>
      </c>
      <c r="D109" s="1" t="s">
        <v>189</v>
      </c>
      <c r="E109" s="1" t="s">
        <v>203</v>
      </c>
      <c r="F109" s="1"/>
    </row>
    <row r="110" spans="1:6">
      <c r="A110" s="1" t="str">
        <f>"125"</f>
        <v>125</v>
      </c>
      <c r="B110" s="1" t="s">
        <v>25</v>
      </c>
      <c r="C110" s="1" t="s">
        <v>139</v>
      </c>
      <c r="D110" s="1" t="s">
        <v>189</v>
      </c>
      <c r="E110" s="1" t="s">
        <v>203</v>
      </c>
      <c r="F110" s="1"/>
    </row>
    <row r="111" spans="1:6">
      <c r="A111" s="1" t="str">
        <f>"127"</f>
        <v>127</v>
      </c>
      <c r="B111" s="1" t="s">
        <v>142</v>
      </c>
      <c r="C111" s="1" t="s">
        <v>143</v>
      </c>
      <c r="D111" s="1" t="s">
        <v>191</v>
      </c>
      <c r="E111" s="1" t="s">
        <v>203</v>
      </c>
      <c r="F111" s="1"/>
    </row>
    <row r="112" spans="1:6">
      <c r="A112" s="1" t="str">
        <f>"137"</f>
        <v>137</v>
      </c>
      <c r="B112" s="1" t="s">
        <v>156</v>
      </c>
      <c r="C112" s="1" t="s">
        <v>157</v>
      </c>
      <c r="D112" s="1" t="s">
        <v>196</v>
      </c>
      <c r="E112" s="1" t="s">
        <v>203</v>
      </c>
      <c r="F112" s="1"/>
    </row>
    <row r="113" spans="1:6">
      <c r="A113" s="1" t="str">
        <f>"140"</f>
        <v>140</v>
      </c>
      <c r="B113" s="1" t="s">
        <v>161</v>
      </c>
      <c r="C113" s="1" t="s">
        <v>162</v>
      </c>
      <c r="D113" s="1" t="s">
        <v>194</v>
      </c>
      <c r="E113" s="1" t="s">
        <v>203</v>
      </c>
      <c r="F113" s="1"/>
    </row>
    <row r="114" spans="1:6">
      <c r="A114" s="1" t="str">
        <f>"145"</f>
        <v>145</v>
      </c>
      <c r="B114" s="1" t="s">
        <v>78</v>
      </c>
      <c r="C114" s="1" t="s">
        <v>170</v>
      </c>
      <c r="D114" s="1" t="s">
        <v>194</v>
      </c>
      <c r="E114" s="1" t="s">
        <v>203</v>
      </c>
      <c r="F114" s="1"/>
    </row>
    <row r="115" spans="1:6">
      <c r="A115" s="1" t="str">
        <f>"148"</f>
        <v>148</v>
      </c>
      <c r="B115" s="1" t="s">
        <v>173</v>
      </c>
      <c r="C115" s="1" t="s">
        <v>172</v>
      </c>
      <c r="D115" s="1" t="s">
        <v>193</v>
      </c>
      <c r="E115" s="1" t="s">
        <v>203</v>
      </c>
      <c r="F115" s="1"/>
    </row>
    <row r="116" spans="1:6">
      <c r="A116" s="1" t="str">
        <f>"150"</f>
        <v>150</v>
      </c>
      <c r="B116" s="1" t="s">
        <v>175</v>
      </c>
      <c r="C116" s="1" t="s">
        <v>176</v>
      </c>
      <c r="D116" s="1" t="s">
        <v>188</v>
      </c>
      <c r="E116" s="1" t="s">
        <v>203</v>
      </c>
      <c r="F116" s="1"/>
    </row>
    <row r="117" spans="1:6">
      <c r="A117" t="str">
        <f>"155"</f>
        <v>155</v>
      </c>
      <c r="B117" s="4" t="s">
        <v>184</v>
      </c>
      <c r="C117" s="4" t="s">
        <v>185</v>
      </c>
      <c r="D117" s="4" t="s">
        <v>193</v>
      </c>
      <c r="E117" t="s">
        <v>203</v>
      </c>
    </row>
  </sheetData>
  <sortState ref="A7:F117">
    <sortCondition ref="E7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druridge half Participants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Richardson</dc:creator>
  <cp:lastModifiedBy>TonyS</cp:lastModifiedBy>
  <cp:lastPrinted>2017-04-15T17:08:29Z</cp:lastPrinted>
  <dcterms:created xsi:type="dcterms:W3CDTF">2017-04-15T13:38:30Z</dcterms:created>
  <dcterms:modified xsi:type="dcterms:W3CDTF">2017-04-17T12:47:55Z</dcterms:modified>
</cp:coreProperties>
</file>